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Бухгалтер\Desktop\Бухгалтерия\Прайс\2024\"/>
    </mc:Choice>
  </mc:AlternateContent>
  <xr:revisionPtr revIDLastSave="0" documentId="13_ncr:1_{269E5A74-2B3E-4070-8525-A9AB265A4E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НВС-03.06.2024 основной" sheetId="4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4" l="1"/>
  <c r="G14" i="4"/>
  <c r="F14" i="4"/>
  <c r="D14" i="4"/>
  <c r="D13" i="4"/>
  <c r="E12" i="4"/>
  <c r="C12" i="4"/>
  <c r="P11" i="4"/>
  <c r="M11" i="4"/>
  <c r="G11" i="4"/>
  <c r="D11" i="4"/>
  <c r="O10" i="4"/>
  <c r="E10" i="4"/>
  <c r="L9" i="4"/>
  <c r="J9" i="4"/>
  <c r="G9" i="4"/>
  <c r="M8" i="4"/>
  <c r="K8" i="4"/>
  <c r="P7" i="4"/>
  <c r="O7" i="4"/>
  <c r="N7" i="4"/>
  <c r="C7" i="4"/>
  <c r="F6" i="4"/>
  <c r="D6" i="4"/>
  <c r="M5" i="4"/>
  <c r="E5" i="4"/>
  <c r="C5" i="4"/>
  <c r="O4" i="4"/>
</calcChain>
</file>

<file path=xl/sharedStrings.xml><?xml version="1.0" encoding="utf-8"?>
<sst xmlns="http://schemas.openxmlformats.org/spreadsheetml/2006/main" count="57" uniqueCount="54">
  <si>
    <t>НАИМЕНОВАНИЕ</t>
  </si>
  <si>
    <t>100ПП</t>
  </si>
  <si>
    <t>120ПП</t>
  </si>
  <si>
    <t>140ПП</t>
  </si>
  <si>
    <t>160ПП</t>
  </si>
  <si>
    <t>180ПП</t>
  </si>
  <si>
    <t>КРОНШТЕЙН</t>
  </si>
  <si>
    <t>ЛОТОК</t>
  </si>
  <si>
    <t>ВОРОНКА</t>
  </si>
  <si>
    <t>УГОЛ</t>
  </si>
  <si>
    <t>ЛОТОК (П)</t>
  </si>
  <si>
    <t>ХОМУТ</t>
  </si>
  <si>
    <t>ТРУБА</t>
  </si>
  <si>
    <t>ЗАГЛУШКА</t>
  </si>
  <si>
    <t>ТРОЙНИК</t>
  </si>
  <si>
    <t>ДОБОРНЫЕ ЭЛЕМЕНТЫ</t>
  </si>
  <si>
    <t>ХОМУТ ЛАПКА</t>
  </si>
  <si>
    <t>150ПП</t>
  </si>
  <si>
    <t>200ПП</t>
  </si>
  <si>
    <t>КОЛЕНО/ОТМЕТ</t>
  </si>
  <si>
    <t xml:space="preserve">Готовый металл </t>
  </si>
  <si>
    <t xml:space="preserve">Полимерное покрытие </t>
  </si>
  <si>
    <t xml:space="preserve">Аквилоны </t>
  </si>
  <si>
    <t xml:space="preserve">Колпак на забор </t>
  </si>
  <si>
    <t xml:space="preserve">Прижимная </t>
  </si>
  <si>
    <t>Изготовление доборки</t>
  </si>
  <si>
    <t>Перекрас/Покраска со стороны</t>
  </si>
  <si>
    <t>03.06.24 г.</t>
  </si>
  <si>
    <r>
      <t xml:space="preserve">Хвост кронштейна/длинна штыря длиннее стандарта    </t>
    </r>
    <r>
      <rPr>
        <sz val="10"/>
        <rFont val="Times New Roman"/>
        <family val="1"/>
        <charset val="204"/>
      </rPr>
      <t xml:space="preserve"> </t>
    </r>
  </si>
  <si>
    <t>1см</t>
  </si>
  <si>
    <t>2 руб.</t>
  </si>
  <si>
    <t>ПП</t>
  </si>
  <si>
    <t>0,5 мм</t>
  </si>
  <si>
    <t xml:space="preserve">0,7 мм </t>
  </si>
  <si>
    <t>260 руб.м2</t>
  </si>
  <si>
    <t>35 руб. пог.м.</t>
  </si>
  <si>
    <t>140 руб.</t>
  </si>
  <si>
    <t>(гот.мет) м.п.</t>
  </si>
  <si>
    <t>25 руб. - собственный мет.</t>
  </si>
  <si>
    <t>35 руб. - заказчика мет.</t>
  </si>
  <si>
    <t>290 руб. м2</t>
  </si>
  <si>
    <t xml:space="preserve">Т и Г  4*30 </t>
  </si>
  <si>
    <t>140 руб. мп</t>
  </si>
  <si>
    <t xml:space="preserve">         4*40 </t>
  </si>
  <si>
    <t>160 руб. мп</t>
  </si>
  <si>
    <t>670 руб.м2 -</t>
  </si>
  <si>
    <t>920 руб.м2</t>
  </si>
  <si>
    <t>960 руб.м2 -</t>
  </si>
  <si>
    <t>1220 руб.м2</t>
  </si>
  <si>
    <t>130 руб.</t>
  </si>
  <si>
    <t>890 руб. м2</t>
  </si>
  <si>
    <t>750 руб. шт.</t>
  </si>
  <si>
    <t>45 руб. шт. (1250 мм.)</t>
  </si>
  <si>
    <t>Прайс ООО "Навигатор Водосточные Системы"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</si>
</sst>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"/>
    <numFmt numFmtId="165" formatCode="0.0"/>
  </numFmts>
  <fonts count="10">
    <font>
      <sz val="10"/>
      <color rgb="FF000000"/>
      <name val="Arimo"/>
    </font>
    <font>
      <sz val="14"/>
      <name val="Arimo"/>
    </font>
    <font>
      <sz val="10"/>
      <name val="Arimo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/>
    <xf numFmtId="164" fontId="2" fillId="0" borderId="0" xfId="0" applyNumberFormat="1" applyFont="1" applyAlignment="1"/>
    <xf numFmtId="0" fontId="0" fillId="0" borderId="0" xfId="0" applyFont="1" applyAlignment="1"/>
    <xf numFmtId="0" fontId="1" fillId="0" borderId="0" xfId="0" applyFont="1" applyBorder="1" applyAlignment="1"/>
    <xf numFmtId="0" fontId="8" fillId="0" borderId="5" xfId="0" applyFont="1" applyBorder="1" applyAlignment="1"/>
    <xf numFmtId="0" fontId="7" fillId="0" borderId="5" xfId="0" applyFont="1" applyBorder="1" applyAlignment="1"/>
    <xf numFmtId="0" fontId="9" fillId="0" borderId="5" xfId="0" applyFont="1" applyBorder="1" applyAlignment="1"/>
    <xf numFmtId="0" fontId="3" fillId="0" borderId="5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5" xfId="0" applyFont="1" applyBorder="1" applyAlignment="1"/>
    <xf numFmtId="0" fontId="5" fillId="0" borderId="4" xfId="0" applyFont="1" applyBorder="1" applyAlignment="1"/>
    <xf numFmtId="0" fontId="3" fillId="0" borderId="4" xfId="0" applyFont="1" applyBorder="1" applyAlignment="1"/>
    <xf numFmtId="165" fontId="5" fillId="0" borderId="4" xfId="0" applyNumberFormat="1" applyFont="1" applyBorder="1" applyAlignment="1"/>
    <xf numFmtId="0" fontId="3" fillId="0" borderId="4" xfId="0" applyFont="1" applyBorder="1" applyAlignment="1">
      <alignment horizontal="left"/>
    </xf>
    <xf numFmtId="164" fontId="6" fillId="0" borderId="4" xfId="0" applyNumberFormat="1" applyFont="1" applyBorder="1" applyAlignment="1">
      <alignment horizontal="left"/>
    </xf>
    <xf numFmtId="0" fontId="8" fillId="0" borderId="4" xfId="0" applyFont="1" applyBorder="1" applyAlignment="1"/>
    <xf numFmtId="0" fontId="7" fillId="0" borderId="4" xfId="0" applyFont="1" applyBorder="1" applyAlignment="1"/>
    <xf numFmtId="0" fontId="9" fillId="0" borderId="4" xfId="0" applyFont="1" applyBorder="1" applyAlignment="1"/>
    <xf numFmtId="0" fontId="9" fillId="0" borderId="0" xfId="0" applyFont="1" applyAlignment="1"/>
    <xf numFmtId="0" fontId="5" fillId="0" borderId="2" xfId="0" applyFont="1" applyBorder="1" applyAlignment="1">
      <alignment horizontal="center"/>
    </xf>
    <xf numFmtId="1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/>
    <xf numFmtId="0" fontId="4" fillId="0" borderId="2" xfId="0" applyFont="1" applyBorder="1" applyAlignment="1"/>
    <xf numFmtId="0" fontId="3" fillId="0" borderId="3" xfId="0" applyFont="1" applyBorder="1"/>
    <xf numFmtId="0" fontId="4" fillId="0" borderId="3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 wrapText="1"/>
    </xf>
    <xf numFmtId="14" fontId="5" fillId="0" borderId="1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8E4C5-AE0D-41A3-866B-F5D4D1BF0C45}">
  <dimension ref="B1:P96"/>
  <sheetViews>
    <sheetView tabSelected="1" workbookViewId="0">
      <selection activeCell="Q27" sqref="Q27"/>
    </sheetView>
  </sheetViews>
  <sheetFormatPr defaultColWidth="14.42578125" defaultRowHeight="15" customHeight="1"/>
  <cols>
    <col min="1" max="1" width="2.85546875" style="2" customWidth="1"/>
    <col min="2" max="2" width="17.28515625" style="2" customWidth="1"/>
    <col min="3" max="3" width="10.7109375" style="2" customWidth="1"/>
    <col min="4" max="4" width="10" style="2" customWidth="1"/>
    <col min="5" max="5" width="6.5703125" style="2" customWidth="1"/>
    <col min="6" max="6" width="9.85546875" style="2" customWidth="1"/>
    <col min="7" max="7" width="6.7109375" style="2" customWidth="1"/>
    <col min="8" max="8" width="9.28515625" style="2" customWidth="1"/>
    <col min="9" max="9" width="6.5703125" style="2" customWidth="1"/>
    <col min="10" max="10" width="9" style="2" customWidth="1"/>
    <col min="11" max="11" width="6" style="2" customWidth="1"/>
    <col min="12" max="12" width="8.5703125" style="2" customWidth="1"/>
    <col min="13" max="13" width="8" style="2" customWidth="1"/>
    <col min="14" max="14" width="9.7109375" style="2" customWidth="1"/>
    <col min="15" max="15" width="6.28515625" style="2" customWidth="1"/>
    <col min="16" max="16" width="8.7109375" style="2" customWidth="1"/>
    <col min="17" max="16384" width="14.42578125" style="2"/>
  </cols>
  <sheetData>
    <row r="1" spans="2:16" ht="15" customHeight="1">
      <c r="B1" s="18" t="s">
        <v>53</v>
      </c>
      <c r="C1" s="18"/>
      <c r="D1" s="18"/>
      <c r="E1" s="18"/>
      <c r="F1" s="18"/>
    </row>
    <row r="2" spans="2:16" s="18" customFormat="1" ht="18.75">
      <c r="N2" s="27" t="s">
        <v>27</v>
      </c>
      <c r="O2" s="27"/>
      <c r="P2" s="27"/>
    </row>
    <row r="3" spans="2:16" s="18" customFormat="1" ht="17.25" customHeight="1">
      <c r="B3" s="23" t="s">
        <v>0</v>
      </c>
      <c r="C3" s="24">
        <v>100</v>
      </c>
      <c r="D3" s="24" t="s">
        <v>1</v>
      </c>
      <c r="E3" s="24">
        <v>120</v>
      </c>
      <c r="F3" s="24" t="s">
        <v>2</v>
      </c>
      <c r="G3" s="24">
        <v>140</v>
      </c>
      <c r="H3" s="24" t="s">
        <v>3</v>
      </c>
      <c r="I3" s="24">
        <v>150</v>
      </c>
      <c r="J3" s="24" t="s">
        <v>17</v>
      </c>
      <c r="K3" s="24">
        <v>160</v>
      </c>
      <c r="L3" s="24" t="s">
        <v>4</v>
      </c>
      <c r="M3" s="24">
        <v>180</v>
      </c>
      <c r="N3" s="24" t="s">
        <v>5</v>
      </c>
      <c r="O3" s="24">
        <v>200</v>
      </c>
      <c r="P3" s="24" t="s">
        <v>18</v>
      </c>
    </row>
    <row r="4" spans="2:16" s="18" customFormat="1" ht="17.25" customHeight="1">
      <c r="B4" s="23" t="s">
        <v>6</v>
      </c>
      <c r="C4" s="19">
        <v>95</v>
      </c>
      <c r="D4" s="20">
        <v>130</v>
      </c>
      <c r="E4" s="19">
        <v>95</v>
      </c>
      <c r="F4" s="20">
        <v>130</v>
      </c>
      <c r="G4" s="19"/>
      <c r="H4" s="19"/>
      <c r="I4" s="19"/>
      <c r="J4" s="19"/>
      <c r="K4" s="19"/>
      <c r="L4" s="19"/>
      <c r="M4" s="19">
        <v>130</v>
      </c>
      <c r="N4" s="20">
        <v>200</v>
      </c>
      <c r="O4" s="19">
        <f>130*1.15</f>
        <v>149.5</v>
      </c>
      <c r="P4" s="19">
        <v>220</v>
      </c>
    </row>
    <row r="5" spans="2:16" s="18" customFormat="1" ht="17.25" customHeight="1">
      <c r="B5" s="23" t="s">
        <v>7</v>
      </c>
      <c r="C5" s="19">
        <f>200*1.15</f>
        <v>229.99999999999997</v>
      </c>
      <c r="D5" s="20">
        <v>335</v>
      </c>
      <c r="E5" s="19">
        <f>230*1.15</f>
        <v>264.5</v>
      </c>
      <c r="F5" s="19">
        <v>370</v>
      </c>
      <c r="G5" s="19"/>
      <c r="H5" s="19"/>
      <c r="I5" s="19"/>
      <c r="J5" s="19"/>
      <c r="K5" s="19"/>
      <c r="L5" s="19"/>
      <c r="M5" s="19">
        <f>265*1.15</f>
        <v>304.75</v>
      </c>
      <c r="N5" s="19">
        <v>415</v>
      </c>
      <c r="O5" s="19">
        <v>370</v>
      </c>
      <c r="P5" s="19">
        <v>485</v>
      </c>
    </row>
    <row r="6" spans="2:16" s="18" customFormat="1" ht="17.25" customHeight="1">
      <c r="B6" s="23" t="s">
        <v>10</v>
      </c>
      <c r="C6" s="20">
        <v>290</v>
      </c>
      <c r="D6" s="20">
        <f>335*1.15</f>
        <v>385.24999999999994</v>
      </c>
      <c r="E6" s="19">
        <v>315</v>
      </c>
      <c r="F6" s="20">
        <f>365*1.15</f>
        <v>419.74999999999994</v>
      </c>
      <c r="G6" s="19"/>
      <c r="H6" s="19"/>
      <c r="I6" s="19"/>
      <c r="J6" s="19"/>
      <c r="K6" s="19"/>
      <c r="L6" s="19"/>
      <c r="M6" s="19">
        <v>405</v>
      </c>
      <c r="N6" s="19">
        <v>510</v>
      </c>
      <c r="O6" s="19">
        <v>470</v>
      </c>
      <c r="P6" s="19">
        <v>590</v>
      </c>
    </row>
    <row r="7" spans="2:16" s="18" customFormat="1" ht="17.25" customHeight="1">
      <c r="B7" s="23" t="s">
        <v>9</v>
      </c>
      <c r="C7" s="20">
        <f>165*1.15</f>
        <v>189.74999999999997</v>
      </c>
      <c r="D7" s="20">
        <v>240</v>
      </c>
      <c r="E7" s="19">
        <v>200</v>
      </c>
      <c r="F7" s="20">
        <v>245</v>
      </c>
      <c r="G7" s="19"/>
      <c r="H7" s="19"/>
      <c r="I7" s="19"/>
      <c r="J7" s="19"/>
      <c r="K7" s="19"/>
      <c r="L7" s="19"/>
      <c r="M7" s="19">
        <v>285</v>
      </c>
      <c r="N7" s="19">
        <f>300*1.15</f>
        <v>345</v>
      </c>
      <c r="O7" s="19">
        <f>265*1.15</f>
        <v>304.75</v>
      </c>
      <c r="P7" s="19">
        <f>330*1.15</f>
        <v>379.49999999999994</v>
      </c>
    </row>
    <row r="8" spans="2:16" s="18" customFormat="1" ht="17.25" customHeight="1">
      <c r="B8" s="23" t="s">
        <v>11</v>
      </c>
      <c r="C8" s="20">
        <v>65</v>
      </c>
      <c r="D8" s="20">
        <v>100</v>
      </c>
      <c r="E8" s="19">
        <v>65</v>
      </c>
      <c r="F8" s="20">
        <v>100</v>
      </c>
      <c r="G8" s="19">
        <v>70</v>
      </c>
      <c r="H8" s="20">
        <v>105</v>
      </c>
      <c r="I8" s="19">
        <v>70</v>
      </c>
      <c r="J8" s="20">
        <v>105</v>
      </c>
      <c r="K8" s="19">
        <f>65*1.15</f>
        <v>74.75</v>
      </c>
      <c r="L8" s="19">
        <v>110</v>
      </c>
      <c r="M8" s="20">
        <f>65*1.15</f>
        <v>74.75</v>
      </c>
      <c r="N8" s="20">
        <v>110</v>
      </c>
      <c r="O8" s="19">
        <v>85</v>
      </c>
      <c r="P8" s="19">
        <v>125</v>
      </c>
    </row>
    <row r="9" spans="2:16" s="18" customFormat="1" ht="17.25" customHeight="1">
      <c r="B9" s="23" t="s">
        <v>8</v>
      </c>
      <c r="C9" s="20">
        <v>205</v>
      </c>
      <c r="D9" s="20">
        <v>260</v>
      </c>
      <c r="E9" s="19">
        <v>205</v>
      </c>
      <c r="F9" s="20">
        <v>260</v>
      </c>
      <c r="G9" s="19">
        <f>200*1.15</f>
        <v>229.99999999999997</v>
      </c>
      <c r="H9" s="20">
        <v>315</v>
      </c>
      <c r="I9" s="19">
        <v>250</v>
      </c>
      <c r="J9" s="19">
        <f>300*1.15</f>
        <v>345</v>
      </c>
      <c r="K9" s="19">
        <v>290</v>
      </c>
      <c r="L9" s="19">
        <f>330*1.15</f>
        <v>379.49999999999994</v>
      </c>
      <c r="M9" s="19">
        <v>300</v>
      </c>
      <c r="N9" s="20">
        <v>400</v>
      </c>
      <c r="O9" s="19">
        <v>440</v>
      </c>
      <c r="P9" s="19">
        <v>555</v>
      </c>
    </row>
    <row r="10" spans="2:16" s="18" customFormat="1" ht="17.25" customHeight="1">
      <c r="B10" s="23" t="s">
        <v>12</v>
      </c>
      <c r="C10" s="19">
        <v>300</v>
      </c>
      <c r="D10" s="20">
        <v>405</v>
      </c>
      <c r="E10" s="19">
        <f>300*1.15</f>
        <v>345</v>
      </c>
      <c r="F10" s="20">
        <v>470</v>
      </c>
      <c r="G10" s="19">
        <v>410</v>
      </c>
      <c r="H10" s="20">
        <v>550</v>
      </c>
      <c r="I10" s="19">
        <v>430</v>
      </c>
      <c r="J10" s="20">
        <v>570</v>
      </c>
      <c r="K10" s="19">
        <v>470</v>
      </c>
      <c r="L10" s="19">
        <v>625</v>
      </c>
      <c r="M10" s="19">
        <v>520</v>
      </c>
      <c r="N10" s="20">
        <v>705</v>
      </c>
      <c r="O10" s="19">
        <f>500*1.15</f>
        <v>575</v>
      </c>
      <c r="P10" s="19">
        <v>780</v>
      </c>
    </row>
    <row r="11" spans="2:16" s="18" customFormat="1" ht="17.25" customHeight="1">
      <c r="B11" s="23" t="s">
        <v>19</v>
      </c>
      <c r="C11" s="20">
        <v>220</v>
      </c>
      <c r="D11" s="20">
        <f>235*1.15</f>
        <v>270.25</v>
      </c>
      <c r="E11" s="19">
        <v>240</v>
      </c>
      <c r="F11" s="19">
        <v>300</v>
      </c>
      <c r="G11" s="19">
        <f>235*1.15</f>
        <v>270.25</v>
      </c>
      <c r="H11" s="20">
        <v>335</v>
      </c>
      <c r="I11" s="19">
        <v>290</v>
      </c>
      <c r="J11" s="20">
        <v>370</v>
      </c>
      <c r="K11" s="19">
        <v>315</v>
      </c>
      <c r="L11" s="19">
        <v>405</v>
      </c>
      <c r="M11" s="19">
        <f>300*1.15</f>
        <v>345</v>
      </c>
      <c r="N11" s="19">
        <v>440</v>
      </c>
      <c r="O11" s="19">
        <v>405</v>
      </c>
      <c r="P11" s="19">
        <f>435*1.15</f>
        <v>500.24999999999994</v>
      </c>
    </row>
    <row r="12" spans="2:16" s="18" customFormat="1" ht="17.25" customHeight="1">
      <c r="B12" s="23" t="s">
        <v>13</v>
      </c>
      <c r="C12" s="20">
        <f>35*1.15</f>
        <v>40.25</v>
      </c>
      <c r="D12" s="19">
        <v>70</v>
      </c>
      <c r="E12" s="19">
        <f>35*1.15</f>
        <v>40.25</v>
      </c>
      <c r="F12" s="19">
        <v>70</v>
      </c>
      <c r="G12" s="19"/>
      <c r="H12" s="19"/>
      <c r="I12" s="19"/>
      <c r="J12" s="19"/>
      <c r="K12" s="19"/>
      <c r="L12" s="19"/>
      <c r="M12" s="20">
        <v>60</v>
      </c>
      <c r="N12" s="20">
        <v>90</v>
      </c>
      <c r="O12" s="19">
        <v>70</v>
      </c>
      <c r="P12" s="19">
        <v>105</v>
      </c>
    </row>
    <row r="13" spans="2:16" s="18" customFormat="1" ht="17.25" customHeight="1">
      <c r="B13" s="23" t="s">
        <v>14</v>
      </c>
      <c r="C13" s="20">
        <v>300</v>
      </c>
      <c r="D13" s="19">
        <f>300*1.15</f>
        <v>345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</row>
    <row r="14" spans="2:16" s="18" customFormat="1" ht="17.25" customHeight="1">
      <c r="B14" s="23" t="s">
        <v>16</v>
      </c>
      <c r="C14" s="20">
        <v>90</v>
      </c>
      <c r="D14" s="19">
        <f>100*1.15</f>
        <v>114.99999999999999</v>
      </c>
      <c r="E14" s="19">
        <v>90</v>
      </c>
      <c r="F14" s="19">
        <f>100*1.15</f>
        <v>114.99999999999999</v>
      </c>
      <c r="G14" s="19">
        <f>80*1.15</f>
        <v>92</v>
      </c>
      <c r="H14" s="20">
        <v>130</v>
      </c>
      <c r="I14" s="19">
        <f>80*1.15</f>
        <v>92</v>
      </c>
      <c r="J14" s="20">
        <v>130</v>
      </c>
      <c r="K14" s="19">
        <v>100</v>
      </c>
      <c r="L14" s="21">
        <v>135</v>
      </c>
      <c r="M14" s="20">
        <v>100</v>
      </c>
      <c r="N14" s="20">
        <v>135</v>
      </c>
      <c r="O14" s="19">
        <v>105</v>
      </c>
      <c r="P14" s="19">
        <v>145</v>
      </c>
    </row>
    <row r="15" spans="2:16" s="18" customFormat="1" ht="17.25" customHeight="1">
      <c r="B15" s="22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</row>
    <row r="16" spans="2:16" ht="17.25" customHeight="1">
      <c r="B16" s="11" t="s">
        <v>28</v>
      </c>
      <c r="C16" s="10"/>
      <c r="D16" s="10"/>
      <c r="E16" s="10"/>
      <c r="F16" s="10"/>
      <c r="G16" s="10" t="s">
        <v>29</v>
      </c>
      <c r="H16" s="12" t="s">
        <v>30</v>
      </c>
      <c r="I16" s="10" t="s">
        <v>31</v>
      </c>
      <c r="J16" s="12" t="s">
        <v>30</v>
      </c>
      <c r="K16" s="10"/>
      <c r="L16" s="3"/>
      <c r="M16" s="3"/>
      <c r="N16" s="3"/>
      <c r="O16" s="3"/>
      <c r="P16" s="3"/>
    </row>
    <row r="17" spans="2:16" ht="17.25" customHeight="1">
      <c r="B17" s="7" t="s">
        <v>15</v>
      </c>
      <c r="C17" s="8"/>
      <c r="D17" s="9" t="s">
        <v>32</v>
      </c>
      <c r="E17" s="9" t="s">
        <v>45</v>
      </c>
      <c r="F17" s="9"/>
      <c r="G17" s="9"/>
      <c r="H17" s="9"/>
      <c r="I17" s="9" t="s">
        <v>31</v>
      </c>
      <c r="J17" s="9" t="s">
        <v>46</v>
      </c>
      <c r="K17" s="9"/>
      <c r="L17" s="3"/>
      <c r="M17" s="3"/>
      <c r="N17" s="3"/>
      <c r="O17" s="3"/>
      <c r="P17" s="3"/>
    </row>
    <row r="18" spans="2:16" ht="19.5" customHeight="1">
      <c r="B18" s="28"/>
      <c r="C18" s="28"/>
      <c r="D18" s="10" t="s">
        <v>33</v>
      </c>
      <c r="E18" s="10" t="s">
        <v>47</v>
      </c>
      <c r="F18" s="10"/>
      <c r="G18" s="10"/>
      <c r="H18" s="10"/>
      <c r="I18" s="10" t="s">
        <v>31</v>
      </c>
      <c r="J18" s="10" t="s">
        <v>48</v>
      </c>
      <c r="K18" s="10"/>
      <c r="L18" s="1"/>
      <c r="M18" s="1"/>
    </row>
    <row r="19" spans="2:16" ht="19.5" customHeight="1">
      <c r="B19" s="13" t="s">
        <v>21</v>
      </c>
      <c r="C19" s="14"/>
      <c r="D19" s="10" t="s">
        <v>34</v>
      </c>
      <c r="E19" s="10"/>
      <c r="F19" s="10" t="s">
        <v>35</v>
      </c>
      <c r="G19" s="10"/>
      <c r="H19" s="10"/>
      <c r="I19" s="10"/>
      <c r="J19" s="10"/>
      <c r="K19" s="10"/>
      <c r="L19" s="1"/>
      <c r="M19" s="1"/>
    </row>
    <row r="20" spans="2:16" ht="19.5" customHeight="1">
      <c r="B20" s="25" t="s">
        <v>22</v>
      </c>
      <c r="C20" s="25"/>
      <c r="D20" s="10" t="s">
        <v>36</v>
      </c>
      <c r="E20" s="10" t="s">
        <v>49</v>
      </c>
      <c r="F20" s="10" t="s">
        <v>37</v>
      </c>
      <c r="G20" s="10"/>
      <c r="H20" s="10"/>
      <c r="I20" s="10"/>
      <c r="J20" s="10"/>
      <c r="K20" s="10"/>
    </row>
    <row r="21" spans="2:16" ht="16.5" customHeight="1">
      <c r="B21" s="25" t="s">
        <v>20</v>
      </c>
      <c r="C21" s="25"/>
      <c r="D21" s="10" t="s">
        <v>50</v>
      </c>
      <c r="E21" s="10"/>
      <c r="F21" s="10"/>
      <c r="G21" s="10"/>
      <c r="H21" s="10"/>
      <c r="I21" s="10"/>
      <c r="J21" s="10"/>
      <c r="K21" s="10"/>
    </row>
    <row r="22" spans="2:16" ht="17.25" customHeight="1">
      <c r="B22" s="25" t="s">
        <v>23</v>
      </c>
      <c r="C22" s="25"/>
      <c r="D22" s="10" t="s">
        <v>51</v>
      </c>
      <c r="E22" s="10"/>
      <c r="F22" s="10"/>
      <c r="G22" s="10"/>
      <c r="H22" s="10"/>
      <c r="I22" s="10"/>
      <c r="J22" s="10"/>
      <c r="K22" s="10"/>
    </row>
    <row r="23" spans="2:16" ht="17.25" customHeight="1">
      <c r="B23" s="25" t="s">
        <v>24</v>
      </c>
      <c r="C23" s="25"/>
      <c r="D23" s="10" t="s">
        <v>52</v>
      </c>
      <c r="E23" s="10"/>
      <c r="F23" s="10"/>
      <c r="G23" s="10"/>
      <c r="H23" s="10"/>
      <c r="I23" s="10"/>
      <c r="J23" s="10"/>
      <c r="K23" s="10"/>
    </row>
    <row r="24" spans="2:16" ht="18.75">
      <c r="B24" s="25" t="s">
        <v>25</v>
      </c>
      <c r="C24" s="25"/>
      <c r="D24" s="10" t="s">
        <v>38</v>
      </c>
      <c r="E24" s="10"/>
      <c r="F24" s="10"/>
      <c r="G24" s="10"/>
      <c r="H24" s="10" t="s">
        <v>39</v>
      </c>
      <c r="I24" s="10"/>
      <c r="J24" s="10"/>
      <c r="K24" s="10"/>
    </row>
    <row r="25" spans="2:16" ht="17.25" customHeight="1">
      <c r="B25" s="26" t="s">
        <v>26</v>
      </c>
      <c r="C25" s="26"/>
      <c r="D25" s="10" t="s">
        <v>40</v>
      </c>
      <c r="E25" s="10"/>
      <c r="F25" s="10"/>
      <c r="G25" s="10"/>
      <c r="H25" s="10"/>
      <c r="I25" s="10"/>
      <c r="J25" s="10"/>
      <c r="K25" s="10"/>
    </row>
    <row r="26" spans="2:16" ht="18.75">
      <c r="B26" s="15" t="s">
        <v>41</v>
      </c>
      <c r="C26" s="16"/>
      <c r="D26" s="17" t="s">
        <v>42</v>
      </c>
      <c r="E26" s="16"/>
      <c r="F26" s="16"/>
      <c r="G26" s="16"/>
      <c r="H26" s="16"/>
      <c r="I26" s="16"/>
      <c r="J26" s="16"/>
      <c r="K26" s="16"/>
    </row>
    <row r="27" spans="2:16" ht="18.75">
      <c r="B27" s="4" t="s">
        <v>43</v>
      </c>
      <c r="C27" s="5"/>
      <c r="D27" s="6" t="s">
        <v>44</v>
      </c>
      <c r="E27" s="5"/>
      <c r="F27" s="5"/>
      <c r="G27" s="5"/>
      <c r="H27" s="5"/>
      <c r="I27" s="5"/>
      <c r="J27" s="5"/>
      <c r="K27" s="5"/>
    </row>
    <row r="28" spans="2:16" ht="12.75" customHeight="1"/>
    <row r="29" spans="2:16" ht="12.75" customHeight="1"/>
    <row r="30" spans="2:16" ht="12.75" customHeight="1"/>
    <row r="31" spans="2:16" ht="12.75" customHeight="1"/>
    <row r="32" spans="2:16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</sheetData>
  <mergeCells count="8">
    <mergeCell ref="B24:C24"/>
    <mergeCell ref="B25:C25"/>
    <mergeCell ref="N2:P2"/>
    <mergeCell ref="B18:C18"/>
    <mergeCell ref="B20:C20"/>
    <mergeCell ref="B21:C21"/>
    <mergeCell ref="B22:C22"/>
    <mergeCell ref="B23:C23"/>
  </mergeCell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"/>
  <sheetViews>
    <sheetView workbookViewId="0"/>
  </sheetViews>
  <sheetFormatPr defaultColWidth="14.42578125" defaultRowHeight="15" customHeight="1"/>
  <cols>
    <col min="1" max="11" width="8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"/>
  <sheetViews>
    <sheetView workbookViewId="0"/>
  </sheetViews>
  <sheetFormatPr defaultColWidth="14.42578125" defaultRowHeight="15" customHeight="1"/>
  <cols>
    <col min="1" max="11" width="8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НВС-03.06.2024 основной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Бухгалтер</cp:lastModifiedBy>
  <cp:lastPrinted>2024-05-31T05:42:08Z</cp:lastPrinted>
  <dcterms:created xsi:type="dcterms:W3CDTF">2011-11-18T03:02:46Z</dcterms:created>
  <dcterms:modified xsi:type="dcterms:W3CDTF">2024-06-03T05:05:58Z</dcterms:modified>
</cp:coreProperties>
</file>